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ill\Documents\Carrington Place\Financials\2025\"/>
    </mc:Choice>
  </mc:AlternateContent>
  <xr:revisionPtr revIDLastSave="0" documentId="13_ncr:1_{50F3C23C-BA96-47BA-BB6F-9003C75A03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ct - Bu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62" i="1"/>
  <c r="H14" i="1" l="1"/>
  <c r="J14" i="1" l="1"/>
  <c r="H49" i="1" l="1"/>
  <c r="H27" i="1"/>
  <c r="H33" i="1" l="1"/>
  <c r="J27" i="1" l="1"/>
  <c r="J33" i="1" l="1"/>
  <c r="E53" i="1" l="1"/>
  <c r="F53" i="1"/>
  <c r="H21" i="1"/>
  <c r="H53" i="1" s="1"/>
  <c r="H57" i="1" s="1"/>
  <c r="H55" i="1" l="1"/>
  <c r="J49" i="1"/>
  <c r="J45" i="1"/>
  <c r="J21" i="1"/>
  <c r="J53" i="1" l="1"/>
  <c r="J55" i="1" s="1"/>
</calcChain>
</file>

<file path=xl/sharedStrings.xml><?xml version="1.0" encoding="utf-8"?>
<sst xmlns="http://schemas.openxmlformats.org/spreadsheetml/2006/main" count="73" uniqueCount="73">
  <si>
    <t>Homeowner Dues</t>
  </si>
  <si>
    <t>Newsletter Ads</t>
  </si>
  <si>
    <t>Common Areas</t>
  </si>
  <si>
    <t>Lawn Care</t>
  </si>
  <si>
    <t>Utilities - Water</t>
  </si>
  <si>
    <t>Flower Beds</t>
  </si>
  <si>
    <t>Total Common Areas</t>
  </si>
  <si>
    <t>Professional Fees</t>
  </si>
  <si>
    <t xml:space="preserve"> </t>
  </si>
  <si>
    <t>Operations</t>
  </si>
  <si>
    <t>Newsletter</t>
  </si>
  <si>
    <t>Printing &amp; Copying</t>
  </si>
  <si>
    <t>Office Supplies</t>
  </si>
  <si>
    <t>Total Operations</t>
  </si>
  <si>
    <t>Secretary of State</t>
  </si>
  <si>
    <t>Other Expenses</t>
  </si>
  <si>
    <t>Misc.</t>
  </si>
  <si>
    <t>Total Other Expenses</t>
  </si>
  <si>
    <t>Postage &amp; Mailing</t>
  </si>
  <si>
    <t>Social Events</t>
  </si>
  <si>
    <t>Budget</t>
  </si>
  <si>
    <t>Actuals</t>
  </si>
  <si>
    <t>HOA Property</t>
  </si>
  <si>
    <t>Repair &amp; Maintenance</t>
  </si>
  <si>
    <t>RECEIPTS</t>
  </si>
  <si>
    <t>Total Receipts</t>
  </si>
  <si>
    <t>DISBURSEMENTS</t>
  </si>
  <si>
    <t>Total Disbursements</t>
  </si>
  <si>
    <t>Contingency Reserve Fund</t>
  </si>
  <si>
    <t>Software &amp; Website</t>
  </si>
  <si>
    <t>Attorney</t>
  </si>
  <si>
    <t>CPA</t>
  </si>
  <si>
    <t>Total Professional Fees</t>
  </si>
  <si>
    <t>Total HOA Property</t>
  </si>
  <si>
    <t>Comments on budget</t>
  </si>
  <si>
    <t>Advertising Fee for 4 Newsletters</t>
  </si>
  <si>
    <t>Maintain the flower beds at each entrance</t>
  </si>
  <si>
    <t>Water meters at each entrance</t>
  </si>
  <si>
    <t>Consulting</t>
  </si>
  <si>
    <t>Homeowner notices, BOD meetings, Misc.</t>
  </si>
  <si>
    <t>Corporation Annual Report</t>
  </si>
  <si>
    <t>Expense paid with Newsletter Advertisment Income</t>
  </si>
  <si>
    <t>Other Income</t>
  </si>
  <si>
    <t>Clerk of Court</t>
  </si>
  <si>
    <t>Interest</t>
  </si>
  <si>
    <t>CPHOA Financial Report</t>
  </si>
  <si>
    <t>95% of 238 Homeowners and Late Fees</t>
  </si>
  <si>
    <t>Transfer from Savings</t>
  </si>
  <si>
    <t>Solar Lights</t>
  </si>
  <si>
    <t>Revised</t>
  </si>
  <si>
    <t>Transferred to checking</t>
  </si>
  <si>
    <t>Meetings</t>
  </si>
  <si>
    <t>Post Office Box</t>
  </si>
  <si>
    <t>Balance Budget</t>
  </si>
  <si>
    <t>Late Fees</t>
  </si>
  <si>
    <t>ACC Fines</t>
  </si>
  <si>
    <t>Net Revenue</t>
  </si>
  <si>
    <t>Filing of Property Leins</t>
  </si>
  <si>
    <t>Cut Grass 30 times @ $250 each</t>
  </si>
  <si>
    <t>Back Flow Preventer Inspection &amp; Misc.</t>
  </si>
  <si>
    <t>Signs</t>
  </si>
  <si>
    <t>Repair / Replacement</t>
  </si>
  <si>
    <t>Cost to publish &amp; print 4 newsletters</t>
  </si>
  <si>
    <t>Domain Name &amp; Website &amp; Quick Books On-Line</t>
  </si>
  <si>
    <t>Dues &amp; Annual Meeting</t>
  </si>
  <si>
    <t>Checking Account Balance 12-31-2024</t>
  </si>
  <si>
    <t>Savings Account Balance 12/31/2024</t>
  </si>
  <si>
    <t>Insurance</t>
  </si>
  <si>
    <t>Consulting &amp; Tax Preparation</t>
  </si>
  <si>
    <t xml:space="preserve">   Report prepared by BA on 10-06-2025</t>
  </si>
  <si>
    <t>2025 September YTD</t>
  </si>
  <si>
    <t>Savings Account Balance 09/30/2025</t>
  </si>
  <si>
    <t>Checking Account Balance 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</si>
</sst>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[$-409]mmmm\ d\,\ yyyy;@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0" borderId="0" xfId="0" applyFont="1"/>
    <xf numFmtId="3" fontId="0" fillId="0" borderId="1" xfId="0" applyNumberFormat="1" applyBorder="1"/>
    <xf numFmtId="0" fontId="0" fillId="0" borderId="2" xfId="0" applyBorder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164" fontId="1" fillId="0" borderId="0" xfId="0" applyNumberFormat="1" applyFont="1"/>
    <xf numFmtId="164" fontId="0" fillId="0" borderId="0" xfId="0" applyNumberFormat="1"/>
    <xf numFmtId="166" fontId="0" fillId="0" borderId="1" xfId="0" applyNumberFormat="1" applyBorder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8" fontId="1" fillId="0" borderId="0" xfId="0" applyNumberFormat="1" applyFont="1"/>
    <xf numFmtId="0" fontId="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zoomScaleNormal="100" workbookViewId="0">
      <selection activeCell="B2" sqref="B2"/>
    </sheetView>
  </sheetViews>
  <sheetFormatPr defaultRowHeight="15" x14ac:dyDescent="0.25"/>
  <cols>
    <col min="1" max="1" width="3.140625" customWidth="1"/>
    <col min="2" max="2" width="4.28515625" customWidth="1"/>
    <col min="3" max="3" width="22.5703125" customWidth="1"/>
    <col min="4" max="4" width="10.42578125" customWidth="1"/>
    <col min="5" max="6" width="9.140625" hidden="1" customWidth="1"/>
    <col min="7" max="7" width="2.7109375" customWidth="1"/>
    <col min="8" max="8" width="10.85546875" style="1" bestFit="1" customWidth="1"/>
    <col min="9" max="9" width="1.85546875" customWidth="1"/>
  </cols>
  <sheetData>
    <row r="1" spans="1:11" ht="21" x14ac:dyDescent="0.35">
      <c r="A1" s="22" t="s">
        <v>45</v>
      </c>
      <c r="B1" s="22"/>
      <c r="C1" s="22"/>
      <c r="D1" s="22"/>
      <c r="E1" s="22"/>
      <c r="F1" s="22"/>
      <c r="G1" s="22"/>
      <c r="H1" s="22"/>
    </row>
    <row r="2" spans="1:11" ht="21" customHeight="1" x14ac:dyDescent="0.35">
      <c r="A2" s="6"/>
      <c r="B2" s="6"/>
      <c r="C2" s="23" t="s">
        <v>70</v>
      </c>
      <c r="D2" s="23"/>
      <c r="E2" s="23"/>
      <c r="F2" s="23"/>
      <c r="G2" s="23"/>
    </row>
    <row r="3" spans="1:11" ht="21" customHeight="1" x14ac:dyDescent="0.35">
      <c r="A3" s="6"/>
      <c r="B3" s="6"/>
      <c r="C3" s="8" t="s">
        <v>69</v>
      </c>
      <c r="D3" s="6"/>
    </row>
    <row r="4" spans="1:11" ht="9" customHeight="1" x14ac:dyDescent="0.35">
      <c r="A4" s="9"/>
      <c r="B4" s="6"/>
      <c r="C4" s="9"/>
      <c r="D4" s="6"/>
    </row>
    <row r="5" spans="1:11" ht="15.75" customHeight="1" x14ac:dyDescent="0.3">
      <c r="A5" s="9"/>
      <c r="B5" s="19" t="s">
        <v>65</v>
      </c>
      <c r="C5" s="19"/>
      <c r="D5" s="19"/>
      <c r="E5" s="19"/>
      <c r="F5" s="19"/>
      <c r="G5" s="19"/>
      <c r="H5" s="20">
        <v>708.58</v>
      </c>
    </row>
    <row r="6" spans="1:11" ht="15.75" customHeight="1" x14ac:dyDescent="0.25">
      <c r="B6" s="8"/>
      <c r="H6" s="10"/>
      <c r="J6" s="7" t="s">
        <v>49</v>
      </c>
    </row>
    <row r="7" spans="1:11" ht="15.75" x14ac:dyDescent="0.25">
      <c r="C7" s="8" t="s">
        <v>24</v>
      </c>
      <c r="D7" s="3"/>
      <c r="E7" s="3"/>
      <c r="F7" s="3"/>
      <c r="G7" s="3"/>
      <c r="H7" s="11" t="s">
        <v>21</v>
      </c>
      <c r="I7" s="7"/>
      <c r="J7" s="7" t="s">
        <v>20</v>
      </c>
      <c r="K7" s="3" t="s">
        <v>34</v>
      </c>
    </row>
    <row r="8" spans="1:11" x14ac:dyDescent="0.25">
      <c r="B8" t="s">
        <v>0</v>
      </c>
      <c r="H8" s="12">
        <v>16175.28</v>
      </c>
      <c r="J8" s="1">
        <v>16279</v>
      </c>
      <c r="K8" t="s">
        <v>46</v>
      </c>
    </row>
    <row r="9" spans="1:11" x14ac:dyDescent="0.25">
      <c r="B9" t="s">
        <v>54</v>
      </c>
      <c r="H9" s="12">
        <v>314.2</v>
      </c>
      <c r="J9" s="1">
        <v>300</v>
      </c>
    </row>
    <row r="10" spans="1:11" x14ac:dyDescent="0.25">
      <c r="B10" t="s">
        <v>55</v>
      </c>
      <c r="H10" s="12">
        <v>0</v>
      </c>
      <c r="J10" s="1">
        <v>0</v>
      </c>
    </row>
    <row r="11" spans="1:11" x14ac:dyDescent="0.25">
      <c r="B11" t="s">
        <v>42</v>
      </c>
      <c r="H11" s="12">
        <v>134.93</v>
      </c>
      <c r="J11" s="1">
        <v>0</v>
      </c>
    </row>
    <row r="12" spans="1:11" x14ac:dyDescent="0.25">
      <c r="B12" t="s">
        <v>1</v>
      </c>
      <c r="H12" s="12">
        <v>700</v>
      </c>
      <c r="J12" s="1">
        <v>3400</v>
      </c>
      <c r="K12" t="s">
        <v>35</v>
      </c>
    </row>
    <row r="13" spans="1:11" x14ac:dyDescent="0.25">
      <c r="B13" t="s">
        <v>47</v>
      </c>
      <c r="H13" s="13">
        <v>0</v>
      </c>
      <c r="J13" s="17">
        <v>0</v>
      </c>
      <c r="K13" t="s">
        <v>53</v>
      </c>
    </row>
    <row r="14" spans="1:11" x14ac:dyDescent="0.25">
      <c r="B14" t="s">
        <v>25</v>
      </c>
      <c r="C14" s="3"/>
      <c r="H14" s="10">
        <f>SUM(H8:H13)</f>
        <v>17324.41</v>
      </c>
      <c r="J14" s="1">
        <f>SUM(J8:J13)</f>
        <v>19979</v>
      </c>
    </row>
    <row r="15" spans="1:11" x14ac:dyDescent="0.25">
      <c r="H15" s="12"/>
    </row>
    <row r="16" spans="1:11" x14ac:dyDescent="0.25">
      <c r="C16" t="s">
        <v>26</v>
      </c>
      <c r="H16" s="12"/>
    </row>
    <row r="17" spans="2:11" x14ac:dyDescent="0.25">
      <c r="B17" t="s">
        <v>2</v>
      </c>
      <c r="H17" s="12"/>
    </row>
    <row r="18" spans="2:11" x14ac:dyDescent="0.25">
      <c r="C18" t="s">
        <v>5</v>
      </c>
      <c r="H18" s="12">
        <v>2158.08</v>
      </c>
      <c r="J18" s="1">
        <v>4800</v>
      </c>
      <c r="K18" t="s">
        <v>36</v>
      </c>
    </row>
    <row r="19" spans="2:11" x14ac:dyDescent="0.25">
      <c r="C19" t="s">
        <v>3</v>
      </c>
      <c r="H19" s="12">
        <v>6500</v>
      </c>
      <c r="J19" s="1">
        <v>7500</v>
      </c>
      <c r="K19" t="s">
        <v>58</v>
      </c>
    </row>
    <row r="20" spans="2:11" x14ac:dyDescent="0.25">
      <c r="C20" t="s">
        <v>4</v>
      </c>
      <c r="H20" s="13">
        <v>380.29</v>
      </c>
      <c r="J20" s="2">
        <v>450</v>
      </c>
      <c r="K20" t="s">
        <v>37</v>
      </c>
    </row>
    <row r="21" spans="2:11" x14ac:dyDescent="0.25">
      <c r="B21" t="s">
        <v>6</v>
      </c>
      <c r="H21" s="10">
        <f>SUM(H18:H20)</f>
        <v>9038.3700000000008</v>
      </c>
      <c r="J21" s="1">
        <f>SUM(J18:J20)</f>
        <v>12750</v>
      </c>
    </row>
    <row r="22" spans="2:11" ht="9.75" customHeight="1" x14ac:dyDescent="0.25">
      <c r="H22" s="12"/>
      <c r="J22" s="1"/>
    </row>
    <row r="23" spans="2:11" x14ac:dyDescent="0.25">
      <c r="B23" t="s">
        <v>22</v>
      </c>
      <c r="H23" s="12"/>
      <c r="J23" s="1"/>
    </row>
    <row r="24" spans="2:11" x14ac:dyDescent="0.25">
      <c r="C24" t="s">
        <v>23</v>
      </c>
      <c r="H24" s="12">
        <v>200.89</v>
      </c>
      <c r="J24" s="1">
        <v>750</v>
      </c>
      <c r="K24" t="s">
        <v>59</v>
      </c>
    </row>
    <row r="25" spans="2:11" x14ac:dyDescent="0.25">
      <c r="C25" t="s">
        <v>60</v>
      </c>
      <c r="H25" s="12">
        <v>156.75</v>
      </c>
      <c r="J25" s="1">
        <v>0</v>
      </c>
      <c r="K25" t="s">
        <v>64</v>
      </c>
    </row>
    <row r="26" spans="2:11" x14ac:dyDescent="0.25">
      <c r="C26" t="s">
        <v>48</v>
      </c>
      <c r="H26" s="13">
        <v>0</v>
      </c>
      <c r="I26" s="2"/>
      <c r="J26" s="4">
        <v>0</v>
      </c>
      <c r="K26" t="s">
        <v>61</v>
      </c>
    </row>
    <row r="27" spans="2:11" x14ac:dyDescent="0.25">
      <c r="B27" t="s">
        <v>33</v>
      </c>
      <c r="H27" s="10">
        <f>SUM(H24:H26)</f>
        <v>357.64</v>
      </c>
      <c r="J27" s="1">
        <f>SUM(J24:J24)</f>
        <v>750</v>
      </c>
    </row>
    <row r="28" spans="2:11" ht="9.75" customHeight="1" x14ac:dyDescent="0.25">
      <c r="H28" s="12"/>
    </row>
    <row r="29" spans="2:11" x14ac:dyDescent="0.25">
      <c r="B29" t="s">
        <v>7</v>
      </c>
      <c r="H29" s="12"/>
    </row>
    <row r="30" spans="2:11" x14ac:dyDescent="0.25">
      <c r="C30" t="s">
        <v>30</v>
      </c>
      <c r="H30" s="12">
        <v>0</v>
      </c>
      <c r="J30" s="1">
        <v>400</v>
      </c>
      <c r="K30" t="s">
        <v>38</v>
      </c>
    </row>
    <row r="31" spans="2:11" x14ac:dyDescent="0.25">
      <c r="C31" t="s">
        <v>43</v>
      </c>
      <c r="H31" s="12">
        <v>0</v>
      </c>
      <c r="J31" s="1">
        <v>0</v>
      </c>
      <c r="K31" t="s">
        <v>57</v>
      </c>
    </row>
    <row r="32" spans="2:11" x14ac:dyDescent="0.25">
      <c r="C32" t="s">
        <v>31</v>
      </c>
      <c r="H32" s="13">
        <v>160</v>
      </c>
      <c r="J32" s="4">
        <v>160</v>
      </c>
      <c r="K32" t="s">
        <v>68</v>
      </c>
    </row>
    <row r="33" spans="2:11" x14ac:dyDescent="0.25">
      <c r="B33" t="s">
        <v>32</v>
      </c>
      <c r="H33" s="10">
        <f>SUM(H30:H32)</f>
        <v>160</v>
      </c>
      <c r="J33" s="1">
        <f>SUM(J30:J32)</f>
        <v>560</v>
      </c>
    </row>
    <row r="34" spans="2:11" ht="9.75" customHeight="1" x14ac:dyDescent="0.25">
      <c r="B34" t="s">
        <v>8</v>
      </c>
      <c r="H34" s="12"/>
    </row>
    <row r="35" spans="2:11" x14ac:dyDescent="0.25">
      <c r="B35" t="s">
        <v>9</v>
      </c>
      <c r="H35" s="12"/>
    </row>
    <row r="36" spans="2:11" x14ac:dyDescent="0.25">
      <c r="C36" t="s">
        <v>67</v>
      </c>
      <c r="H36" s="12">
        <v>2062</v>
      </c>
      <c r="J36">
        <v>0</v>
      </c>
    </row>
    <row r="37" spans="2:11" x14ac:dyDescent="0.25">
      <c r="C37" t="s">
        <v>51</v>
      </c>
      <c r="H37" s="12">
        <v>0</v>
      </c>
      <c r="J37">
        <v>0</v>
      </c>
    </row>
    <row r="38" spans="2:11" x14ac:dyDescent="0.25">
      <c r="C38" t="s">
        <v>10</v>
      </c>
      <c r="H38" s="12">
        <v>819.22</v>
      </c>
      <c r="J38" s="1">
        <v>2200</v>
      </c>
      <c r="K38" t="s">
        <v>62</v>
      </c>
    </row>
    <row r="39" spans="2:11" x14ac:dyDescent="0.25">
      <c r="C39" t="s">
        <v>52</v>
      </c>
      <c r="H39" s="12">
        <v>0</v>
      </c>
      <c r="J39" s="1">
        <v>250</v>
      </c>
    </row>
    <row r="40" spans="2:11" x14ac:dyDescent="0.25">
      <c r="C40" t="s">
        <v>18</v>
      </c>
      <c r="H40" s="12">
        <v>0</v>
      </c>
      <c r="J40" s="1">
        <v>400</v>
      </c>
    </row>
    <row r="41" spans="2:11" x14ac:dyDescent="0.25">
      <c r="C41" t="s">
        <v>11</v>
      </c>
      <c r="H41" s="12">
        <v>0</v>
      </c>
      <c r="J41" s="1">
        <v>175</v>
      </c>
      <c r="K41" t="s">
        <v>39</v>
      </c>
    </row>
    <row r="42" spans="2:11" x14ac:dyDescent="0.25">
      <c r="C42" t="s">
        <v>12</v>
      </c>
      <c r="H42" s="12">
        <v>23.64</v>
      </c>
      <c r="J42" s="1">
        <v>200</v>
      </c>
    </row>
    <row r="43" spans="2:11" x14ac:dyDescent="0.25">
      <c r="C43" t="s">
        <v>14</v>
      </c>
      <c r="H43" s="12">
        <v>0</v>
      </c>
      <c r="J43" s="1">
        <v>15</v>
      </c>
      <c r="K43" t="s">
        <v>40</v>
      </c>
    </row>
    <row r="44" spans="2:11" x14ac:dyDescent="0.25">
      <c r="C44" t="s">
        <v>29</v>
      </c>
      <c r="H44" s="13">
        <v>435.71</v>
      </c>
      <c r="J44" s="4">
        <v>950</v>
      </c>
      <c r="K44" t="s">
        <v>63</v>
      </c>
    </row>
    <row r="45" spans="2:11" x14ac:dyDescent="0.25">
      <c r="B45" t="s">
        <v>13</v>
      </c>
      <c r="H45" s="10">
        <f>SUM(H36:H44)</f>
        <v>3340.57</v>
      </c>
      <c r="J45" s="1">
        <f>SUM(J38:J44)</f>
        <v>4190</v>
      </c>
    </row>
    <row r="46" spans="2:11" ht="9.75" customHeight="1" x14ac:dyDescent="0.25">
      <c r="H46" s="12"/>
    </row>
    <row r="47" spans="2:11" x14ac:dyDescent="0.25">
      <c r="B47" t="s">
        <v>15</v>
      </c>
      <c r="H47" s="12"/>
    </row>
    <row r="48" spans="2:11" x14ac:dyDescent="0.25">
      <c r="C48" t="s">
        <v>16</v>
      </c>
      <c r="H48" s="13">
        <v>9</v>
      </c>
      <c r="J48" s="2">
        <v>150</v>
      </c>
    </row>
    <row r="49" spans="2:11" x14ac:dyDescent="0.25">
      <c r="B49" t="s">
        <v>17</v>
      </c>
      <c r="H49" s="10">
        <f>SUM(H48:H48)</f>
        <v>9</v>
      </c>
      <c r="J49">
        <f>SUM(J48:J48)</f>
        <v>150</v>
      </c>
    </row>
    <row r="50" spans="2:11" ht="9.75" customHeight="1" x14ac:dyDescent="0.25">
      <c r="H50" s="12"/>
    </row>
    <row r="51" spans="2:11" x14ac:dyDescent="0.25">
      <c r="B51" t="s">
        <v>19</v>
      </c>
      <c r="H51" s="10">
        <v>0</v>
      </c>
      <c r="J51" s="1">
        <v>1500</v>
      </c>
      <c r="K51" t="s">
        <v>41</v>
      </c>
    </row>
    <row r="52" spans="2:11" ht="15.75" thickBot="1" x14ac:dyDescent="0.3">
      <c r="H52" s="14"/>
      <c r="J52" s="5"/>
    </row>
    <row r="53" spans="2:11" ht="15.75" thickTop="1" x14ac:dyDescent="0.25">
      <c r="B53" t="s">
        <v>27</v>
      </c>
      <c r="D53" s="1"/>
      <c r="E53" s="1" t="e">
        <f>SUM(E21+#REF!+E45+E49+E51)</f>
        <v>#REF!</v>
      </c>
      <c r="F53" s="1" t="e">
        <f>SUM(F21+#REF!+F45+F49+F51)</f>
        <v>#REF!</v>
      </c>
      <c r="G53" s="1"/>
      <c r="H53" s="10">
        <f>SUM(H21+H27+H33+H45+H49+H51)</f>
        <v>12905.58</v>
      </c>
      <c r="I53" s="1"/>
      <c r="J53" s="1">
        <f>SUM(J21+J27+J33+J45+J49+J51)</f>
        <v>19900</v>
      </c>
    </row>
    <row r="54" spans="2:11" x14ac:dyDescent="0.25">
      <c r="D54" s="1"/>
      <c r="E54" s="1"/>
      <c r="F54" s="1"/>
      <c r="G54" s="1"/>
      <c r="H54" s="10"/>
      <c r="I54" s="1"/>
      <c r="J54" s="1"/>
    </row>
    <row r="55" spans="2:11" x14ac:dyDescent="0.25">
      <c r="B55" t="s">
        <v>56</v>
      </c>
      <c r="D55" s="1"/>
      <c r="E55" s="1"/>
      <c r="F55" s="1"/>
      <c r="G55" s="1"/>
      <c r="H55" s="21">
        <f>SUM(H14-H53)</f>
        <v>4418.83</v>
      </c>
      <c r="I55" s="1"/>
      <c r="J55" s="1">
        <f>SUM(J14-J53)</f>
        <v>79</v>
      </c>
    </row>
    <row r="56" spans="2:11" x14ac:dyDescent="0.25">
      <c r="H56" s="12"/>
    </row>
    <row r="57" spans="2:11" ht="15.75" x14ac:dyDescent="0.25">
      <c r="B57" s="8" t="s">
        <v>72</v>
      </c>
      <c r="H57" s="15">
        <f>SUM(H14-H53)+(H5)</f>
        <v>5127.41</v>
      </c>
    </row>
    <row r="58" spans="2:11" x14ac:dyDescent="0.25">
      <c r="H58" s="12"/>
    </row>
    <row r="59" spans="2:11" x14ac:dyDescent="0.25">
      <c r="C59" t="s">
        <v>66</v>
      </c>
      <c r="H59" s="16">
        <v>14807.72</v>
      </c>
    </row>
    <row r="60" spans="2:11" x14ac:dyDescent="0.25">
      <c r="C60" t="s">
        <v>50</v>
      </c>
      <c r="H60" s="12">
        <v>0</v>
      </c>
    </row>
    <row r="61" spans="2:11" x14ac:dyDescent="0.25">
      <c r="C61" t="s">
        <v>44</v>
      </c>
      <c r="H61" s="12">
        <v>0.74</v>
      </c>
    </row>
    <row r="62" spans="2:11" x14ac:dyDescent="0.25">
      <c r="C62" t="s">
        <v>71</v>
      </c>
      <c r="H62" s="15">
        <f>SUM(H59+H61)-H60</f>
        <v>14808.46</v>
      </c>
      <c r="K62" t="s">
        <v>28</v>
      </c>
    </row>
    <row r="63" spans="2:11" x14ac:dyDescent="0.25">
      <c r="H63" s="12"/>
    </row>
    <row r="65" spans="3:3" ht="21" x14ac:dyDescent="0.35">
      <c r="C65" s="18"/>
    </row>
  </sheetData>
  <mergeCells count="2">
    <mergeCell ref="A1:H1"/>
    <mergeCell ref="C2:G2"/>
  </mergeCells>
  <pageMargins left="0.25" right="0.25" top="0.75" bottom="0.75" header="0.3" footer="0.3"/>
  <pageSetup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 - Bud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William Arcediano</cp:lastModifiedBy>
  <cp:lastPrinted>2025-07-10T20:00:56Z</cp:lastPrinted>
  <dcterms:created xsi:type="dcterms:W3CDTF">2016-10-17T17:32:39Z</dcterms:created>
  <dcterms:modified xsi:type="dcterms:W3CDTF">2025-10-06T17:10:59Z</dcterms:modified>
</cp:coreProperties>
</file>